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FAMILIAR\"/>
    </mc:Choice>
  </mc:AlternateContent>
  <bookViews>
    <workbookView xWindow="0" yWindow="0" windowWidth="20490" windowHeight="7530"/>
  </bookViews>
  <sheets>
    <sheet name="Certificacion Giro A EPS Proces" sheetId="1" r:id="rId1"/>
  </sheets>
  <definedNames>
    <definedName name="_xlnm._FilterDatabase" localSheetId="0" hidden="1">'Certificacion Giro A EPS Proces'!$A$11:$AI$11</definedName>
    <definedName name="_xlnm.Print_Area" localSheetId="0">'Certificacion Giro A EPS Proces'!$A$1:$J$42</definedName>
    <definedName name="_xlnm.Print_Titles" localSheetId="0">'Certificacion Giro A EPS Proces'!$1:$6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L39" i="1"/>
  <c r="N17" i="1" l="1"/>
  <c r="N39" i="1"/>
  <c r="N41" i="1" l="1"/>
  <c r="L43" i="1"/>
  <c r="F43" i="1"/>
  <c r="C43" i="1"/>
  <c r="N43" i="1" l="1"/>
  <c r="H43" i="1" l="1"/>
  <c r="G43" i="1"/>
  <c r="K43" i="1"/>
  <c r="E43" i="1"/>
  <c r="J43" i="1"/>
  <c r="I43" i="1"/>
  <c r="D43" i="1"/>
</calcChain>
</file>

<file path=xl/sharedStrings.xml><?xml version="1.0" encoding="utf-8"?>
<sst xmlns="http://schemas.openxmlformats.org/spreadsheetml/2006/main" count="89" uniqueCount="89">
  <si>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</si>
  <si>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</si>
  <si>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</si>
  <si>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</si>
  <si>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</si>
  <si>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</si>
  <si>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</si>
  <si>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</si>
  <si>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</si>
  <si>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</si>
  <si>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Compra de Cartera</t>
  </si>
  <si>
    <t>Descuento de Cuenta de Alto Costo</t>
  </si>
  <si>
    <t>Descuento de 
Tasa Compensada</t>
  </si>
  <si>
    <t>Giro Directo a IPS y/o proveedores - Proceso*</t>
  </si>
  <si>
    <t>Giro Neto a EPS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</si>
  <si>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</si>
  <si>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</si>
  <si>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</si>
  <si>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</si>
  <si>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</si>
  <si>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</si>
  <si>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</si>
  <si>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</si>
  <si>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</si>
  <si>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</si>
  <si>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</si>
  <si>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</si>
  <si>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</si>
  <si>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</si>
  <si>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</si>
  <si>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</si>
  <si>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</si>
  <si>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</si>
  <si>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</si>
  <si>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</si>
  <si>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</si>
  <si>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</si>
  <si>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</si>
  <si>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</si>
  <si>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</si>
  <si>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</si>
  <si>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</si>
  <si>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</si>
  <si>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</si>
  <si>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</si>
  <si>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</si>
  <si>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</si>
  <si>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</si>
  <si>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</si>
  <si>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</si>
  <si>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</si>
  <si>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</si>
  <si>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</si>
  <si>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</si>
  <si>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</si>
  <si>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</si>
  <si>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</si>
  <si>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</si>
  <si>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</si>
  <si>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</si>
  <si>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COOSALUD</t>
  </si>
  <si>
    <t>EPSS47</t>
  </si>
  <si>
    <t>LIQUIDACIÓN MENSUAL DE AFILIADOS - GIRO A ENTIDADES PROMOTORAS DE SALUD
JUNIO 2023</t>
  </si>
  <si>
    <t>Fecha de giro: 07/06/2023</t>
  </si>
  <si>
    <t>FAMILIAR DE COLOMBIA EPS</t>
  </si>
  <si>
    <t>AIC</t>
  </si>
  <si>
    <t>ANAS WAYUU EPSI</t>
  </si>
  <si>
    <t xml:space="preserve">PIJAOS </t>
  </si>
  <si>
    <t>ALIANSALUD E.P.S. S.A.</t>
  </si>
  <si>
    <t>SANITAS E.P.S. S.A.</t>
  </si>
  <si>
    <t>COMPENSAR E.P.S.</t>
  </si>
  <si>
    <t>EPS SURA</t>
  </si>
  <si>
    <t>COMFENALCO VALLE E.P.S.</t>
  </si>
  <si>
    <t>E.P.S. FAMISANAR LTDA.</t>
  </si>
  <si>
    <t>EPS S.O.S. S.A.</t>
  </si>
  <si>
    <t>LA NUEVA EPS S.A.</t>
  </si>
  <si>
    <t>NUEVA EPSS</t>
  </si>
  <si>
    <t>COOSALUD MOVILIDAD</t>
  </si>
  <si>
    <t>SALUD MIA EPS</t>
  </si>
  <si>
    <t>FAMILIAR BOLIVAR</t>
  </si>
  <si>
    <t>MUTUAL SER MOVILIDAD</t>
  </si>
  <si>
    <t>No se aplicó el valor del giro neto, en virtud de la Resolución 2023320030002332-6 del 12 de abril de 2023 de la SNS, en aras de salvaguardar los recursos del SGSSS.</t>
  </si>
  <si>
    <t>Fecha de giro Complemento</t>
  </si>
  <si>
    <t>Giro Directo a IPS y/o proveedores - Complemento**</t>
  </si>
  <si>
    <t>9/06/2023
20/06/2023
6/07/2023</t>
  </si>
  <si>
    <t>Del "Giro Neto a EPS" no se aplicó $190.914.289.458,90, en virtud de la Resolución 2023320030001433-6 del 6 de marzo 2023 de la SNS. El 9 de junio de 2023, se aplicó giro directo a IPS por $159.045.353.627,62, atendiendo comunicación de la SNS 20233200100953001 del 8 de junio de 2023, allegada a la ADRES en correo electrónico de la misma fecha. El 20 de junio de 2023, se aplicó giro a IPS por $11.813.203.528,18, atendiendo comunicación de SNS 20233200100974451 del 13 de junio de 2023, allegada a la ADRES en correo electrónico del 14 de junio de 2023. El 6 de julio de 2023, se aplicó giro a IPS por $17.775.913.210,39, atendiendo comunicación de la SNS 20233200101075371 del 29 de junio de 2023, allegada a la ADRES en correo electrónico de la misma fecha. El 5 de julio de 2023, se aplicó giro a EPS Asmet Salud, por $2.279.819.092,71, para efectuar pagos desde la tesorería de la EPS, atendiendo comunicación de la SNS 20233200101082501 del 30 de junio de 2023, allegada a la ADRES en correo electrónico de la misma fecha.</t>
  </si>
  <si>
    <t>9/06/2023
15/06/2023     7/07/2023</t>
  </si>
  <si>
    <t>Del "Giro Neto a EPS" no se aplicó $21.545.772.071,32, en virtud de la Resolución 2023320030001459-6 del 8 de marzo 2023 de la SNS. El 27 de junio de 2023 se aplicó giro a IPS por $20.862.857.441,00 atendiendo comunicación de la SNS número 20233200101050081 del 25 de junio, allegada a la ADRES en correo electrónico del 26 de junio de 2023. El 17 de julio de 2023, se aplicó giro a EPS Dusakawi, por $682.914.630,32 , para efectuar pagos desde la tesorería de la EPS, atendiendo comunicación de la SNS 220233200101144701 del 13 de julio de 2023, allegada a la ADRES en correo electrónico de la misma fecha.</t>
  </si>
  <si>
    <t>Del "Giro Neto a EPS" no se aplicó $180.533.995.042,41, en virtud de la Resolución 2023320030002757-6 del 9 de mayo 2023 de la SNS. El 9 de junio de 2023, se aplicó giro directo a IPS por $163.422.693.061,00, atendiendo comunicación de la SNS 20233200100919271 del 2 de junio de 2023, radicada en la ADRES con número 20236301490842 de la misma fecha. El 15 de junio de 2023, se aplicó giro directo a IPS por $7.159.210.209,00, atendiendo comunicación de SNS 20233200100964501 del 9 de junio de 2023, allegada a la ADRES en correo electrónico de la misma fecha. El 7 de julio de 2023, se aplicó giro directo a IPS por $1.698.903.237,00, atendiendo comunicación de SNS 20233200101103361 del 5 de julio de 2023, allegada a la ADRES en correo electrónico del 6 de julio de 2023. El 11 de julio de 2023, se aplicó giro a EPS Emssanar, por $8.166.347.188,00, para efectuar pagos desde la tesorería de la EPS, atendiendo comunicación de la SNS 20233200101110141 del 6 de julio, allegada a la ADRES en correo electrónico de la misma fecha y alcance con comunicación 20233200101121951 del 10 de julio de 2023, allegada a la ADRES en correo electrónico de la misma fecha. El 21 de julio de 2023, se aplicó giro a EPS Emssanar, por $ 86.841.347,41 , para efectuar pagos desde la tesorería de la EPS, atendiendo comunicación de la SNS 20233200101176411 del 18 de julio, allegada a la ADRES en correo electrónico de la misma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</si>
</sst>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#,##0.00_ ;\-#,##0.00\ 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name val="Calibri"/>
      <family val="2"/>
      <scheme val="minor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" fillId="8" borderId="9" applyNumberFormat="0" applyFont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164" fontId="3" fillId="0" borderId="0" applyFont="0" applyFill="0" applyBorder="0" applyAlignment="0" applyProtection="0"/>
    <xf numFmtId="0" fontId="21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8" borderId="9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9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23" fillId="0" borderId="0" xfId="0" applyFont="1"/>
    <xf numFmtId="0" fontId="21" fillId="0" borderId="0" xfId="0" applyFont="1"/>
    <xf numFmtId="0" fontId="28" fillId="0" borderId="0" xfId="0" applyFont="1"/>
    <xf numFmtId="43" fontId="23" fillId="0" borderId="0" xfId="0" applyNumberFormat="1" applyFont="1"/>
    <xf numFmtId="0" fontId="26" fillId="0" borderId="0" xfId="0" applyFont="1"/>
    <xf numFmtId="165" fontId="23" fillId="0" borderId="0" xfId="0" applyNumberFormat="1" applyFont="1" applyAlignment="1">
      <alignment wrapText="1"/>
    </xf>
    <xf numFmtId="0" fontId="29" fillId="0" borderId="0" xfId="0" applyFont="1"/>
    <xf numFmtId="0" fontId="24" fillId="0" borderId="0" xfId="0" applyFont="1"/>
    <xf numFmtId="3" fontId="23" fillId="0" borderId="0" xfId="0" applyNumberFormat="1" applyFont="1"/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justify" vertical="top"/>
    </xf>
    <xf numFmtId="164" fontId="25" fillId="33" borderId="1" xfId="52" applyFont="1" applyFill="1" applyBorder="1" applyAlignment="1">
      <alignment horizontal="center" vertical="center" wrapText="1"/>
    </xf>
    <xf numFmtId="164" fontId="23" fillId="0" borderId="0" xfId="52" applyFont="1" applyFill="1" applyBorder="1" applyAlignment="1">
      <alignment vertical="center"/>
    </xf>
    <xf numFmtId="164" fontId="24" fillId="0" borderId="0" xfId="52" applyFont="1" applyFill="1" applyAlignment="1">
      <alignment vertical="center"/>
    </xf>
    <xf numFmtId="164" fontId="23" fillId="0" borderId="0" xfId="52" applyFont="1" applyFill="1" applyBorder="1" applyAlignment="1">
      <alignment vertical="center" wrapText="1"/>
    </xf>
    <xf numFmtId="10" fontId="23" fillId="0" borderId="0" xfId="55" applyNumberFormat="1" applyFont="1" applyFill="1" applyBorder="1" applyAlignment="1">
      <alignment vertical="center"/>
    </xf>
    <xf numFmtId="0" fontId="23" fillId="0" borderId="0" xfId="0" applyFont="1" applyAlignment="1">
      <alignment horizontal="justify" vertical="top" wrapText="1"/>
    </xf>
    <xf numFmtId="0" fontId="23" fillId="0" borderId="1" xfId="0" applyFont="1" applyBorder="1" applyAlignment="1">
      <alignment horizontal="left" vertical="top" wrapText="1"/>
    </xf>
    <xf numFmtId="4" fontId="27" fillId="0" borderId="0" xfId="0" applyNumberFormat="1" applyFont="1" applyAlignment="1">
      <alignment vertical="center"/>
    </xf>
    <xf numFmtId="4" fontId="30" fillId="0" borderId="0" xfId="0" applyNumberFormat="1" applyFont="1"/>
    <xf numFmtId="0" fontId="23" fillId="0" borderId="1" xfId="0" applyFont="1" applyBorder="1"/>
    <xf numFmtId="0" fontId="23" fillId="0" borderId="1" xfId="0" applyFont="1" applyBorder="1" applyAlignment="1">
      <alignment horizontal="justify" vertical="top" wrapText="1"/>
    </xf>
    <xf numFmtId="0" fontId="23" fillId="0" borderId="1" xfId="0" applyFont="1" applyBorder="1" applyAlignment="1">
      <alignment horizontal="justify" vertical="top"/>
    </xf>
    <xf numFmtId="164" fontId="23" fillId="0" borderId="1" xfId="52" applyFont="1" applyFill="1" applyBorder="1" applyAlignment="1">
      <alignment vertical="center"/>
    </xf>
    <xf numFmtId="164" fontId="31" fillId="0" borderId="1" xfId="52" applyFont="1" applyBorder="1" applyAlignment="1">
      <alignment vertical="center"/>
    </xf>
    <xf numFmtId="164" fontId="27" fillId="0" borderId="1" xfId="52" applyFont="1" applyFill="1" applyBorder="1" applyAlignment="1">
      <alignment horizontal="right" vertical="center"/>
    </xf>
    <xf numFmtId="164" fontId="23" fillId="0" borderId="1" xfId="52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4" fontId="24" fillId="0" borderId="0" xfId="52" applyFont="1" applyFill="1" applyBorder="1" applyAlignment="1">
      <alignment vertical="center"/>
    </xf>
    <xf numFmtId="43" fontId="25" fillId="0" borderId="0" xfId="56" applyFont="1" applyFill="1" applyBorder="1" applyAlignment="1">
      <alignment horizontal="center" vertical="center" wrapText="1"/>
    </xf>
    <xf numFmtId="164" fontId="31" fillId="0" borderId="1" xfId="52" applyFont="1" applyFill="1" applyBorder="1" applyAlignment="1">
      <alignment vertical="center"/>
    </xf>
    <xf numFmtId="14" fontId="31" fillId="0" borderId="1" xfId="52" applyNumberFormat="1" applyFont="1" applyFill="1" applyBorder="1" applyAlignment="1">
      <alignment horizontal="center" vertical="center" wrapText="1"/>
    </xf>
    <xf numFmtId="0" fontId="32" fillId="0" borderId="0" xfId="0" applyFont="1"/>
    <xf numFmtId="4" fontId="15" fillId="0" borderId="0" xfId="0" applyNumberFormat="1" applyFont="1"/>
    <xf numFmtId="43" fontId="32" fillId="0" borderId="0" xfId="0" applyNumberFormat="1" applyFont="1"/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 readingOrder="1"/>
    </xf>
    <xf numFmtId="164" fontId="25" fillId="33" borderId="1" xfId="52" applyFont="1" applyFill="1" applyBorder="1" applyAlignment="1">
      <alignment horizontal="center" vertical="center" wrapText="1"/>
    </xf>
  </cellXfs>
  <cellStyles count="93">
    <cellStyle name="20% - Énfasis1" xfId="16" builtinId="30" customBuiltin="1"/>
    <cellStyle name="20% - Énfasis1 2" xfId="57"/>
    <cellStyle name="20% - Énfasis1 3" xfId="75"/>
    <cellStyle name="20% - Énfasis2" xfId="19" builtinId="34" customBuiltin="1"/>
    <cellStyle name="20% - Énfasis2 2" xfId="59"/>
    <cellStyle name="20% - Énfasis2 3" xfId="77"/>
    <cellStyle name="20% - Énfasis3" xfId="22" builtinId="38" customBuiltin="1"/>
    <cellStyle name="20% - Énfasis3 2" xfId="61"/>
    <cellStyle name="20% - Énfasis3 3" xfId="79"/>
    <cellStyle name="20% - Énfasis4" xfId="25" builtinId="42" customBuiltin="1"/>
    <cellStyle name="20% - Énfasis4 2" xfId="63"/>
    <cellStyle name="20% - Énfasis4 3" xfId="81"/>
    <cellStyle name="20% - Énfasis5" xfId="28" builtinId="46" customBuiltin="1"/>
    <cellStyle name="20% - Énfasis5 2" xfId="65"/>
    <cellStyle name="20% - Énfasis5 3" xfId="83"/>
    <cellStyle name="20% - Énfasis6" xfId="31" builtinId="50" customBuiltin="1"/>
    <cellStyle name="20% - Énfasis6 2" xfId="67"/>
    <cellStyle name="20% - Énfasis6 3" xfId="85"/>
    <cellStyle name="40% - Énfasis1" xfId="17" builtinId="31" customBuiltin="1"/>
    <cellStyle name="40% - Énfasis1 2" xfId="58"/>
    <cellStyle name="40% - Énfasis1 3" xfId="76"/>
    <cellStyle name="40% - Énfasis2" xfId="20" builtinId="35" customBuiltin="1"/>
    <cellStyle name="40% - Énfasis2 2" xfId="60"/>
    <cellStyle name="40% - Énfasis2 3" xfId="78"/>
    <cellStyle name="40% - Énfasis3" xfId="23" builtinId="39" customBuiltin="1"/>
    <cellStyle name="40% - Énfasis3 2" xfId="62"/>
    <cellStyle name="40% - Énfasis3 3" xfId="80"/>
    <cellStyle name="40% - Énfasis4" xfId="26" builtinId="43" customBuiltin="1"/>
    <cellStyle name="40% - Énfasis4 2" xfId="64"/>
    <cellStyle name="40% - Énfasis4 3" xfId="82"/>
    <cellStyle name="40% - Énfasis5" xfId="29" builtinId="47" customBuiltin="1"/>
    <cellStyle name="40% - Énfasis5 2" xfId="66"/>
    <cellStyle name="40% - Énfasis5 3" xfId="84"/>
    <cellStyle name="40% - Énfasis6" xfId="32" builtinId="51" customBuiltin="1"/>
    <cellStyle name="40% - Énfasis6 2" xfId="68"/>
    <cellStyle name="40% - Énfasis6 3" xfId="86"/>
    <cellStyle name="60% - Énfasis1 2" xfId="41"/>
    <cellStyle name="60% - Énfasis2 2" xfId="42"/>
    <cellStyle name="60% - Énfasis3 2" xfId="43"/>
    <cellStyle name="60% - Énfasis4 2" xfId="44"/>
    <cellStyle name="60% - Énfasis5 2" xfId="45"/>
    <cellStyle name="60% - Énfasis6 2" xfId="46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/>
    <cellStyle name="Millares 2 2" xfId="50"/>
    <cellStyle name="Millares 2 2 2" xfId="73"/>
    <cellStyle name="Millares 2 2 3" xfId="91"/>
    <cellStyle name="Millares 2 3" xfId="49"/>
    <cellStyle name="Millares 2 4" xfId="54"/>
    <cellStyle name="Millares 2 5" xfId="72"/>
    <cellStyle name="Millares 2 6" xfId="90"/>
    <cellStyle name="Millares 3" xfId="37"/>
    <cellStyle name="Millares 3 2" xfId="70"/>
    <cellStyle name="Millares 3 3" xfId="88"/>
    <cellStyle name="Millares 4" xfId="35"/>
    <cellStyle name="Millares 5" xfId="34"/>
    <cellStyle name="Millares 6" xfId="33"/>
    <cellStyle name="Millares 7" xfId="51"/>
    <cellStyle name="Millares 8" xfId="53"/>
    <cellStyle name="Millares 9" xfId="56"/>
    <cellStyle name="Millares 9 2" xfId="74"/>
    <cellStyle name="Millares 9 3" xfId="92"/>
    <cellStyle name="Neutral 2" xfId="39"/>
    <cellStyle name="Normal" xfId="0" builtinId="0"/>
    <cellStyle name="Normal 2" xfId="48"/>
    <cellStyle name="Normal 3" xfId="36"/>
    <cellStyle name="Normal 3 2" xfId="69"/>
    <cellStyle name="Normal 3 3" xfId="87"/>
    <cellStyle name="Notas 2" xfId="40"/>
    <cellStyle name="Notas 2 2" xfId="71"/>
    <cellStyle name="Notas 2 3" xfId="89"/>
    <cellStyle name="Porcentaje" xfId="55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/>
    <cellStyle name="Total" xfId="14" builtinId="25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123826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3E7328-EE5C-4C6D-845C-7C12678B6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>
    <xdr:from>
      <xdr:col>14</xdr:col>
      <xdr:colOff>1174474</xdr:colOff>
      <xdr:row>1</xdr:row>
      <xdr:rowOff>158198</xdr:rowOff>
    </xdr:from>
    <xdr:to>
      <xdr:col>14</xdr:col>
      <xdr:colOff>3280557</xdr:colOff>
      <xdr:row>7</xdr:row>
      <xdr:rowOff>23606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2986093-A716-41F0-859C-6406059FF2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5890599" y="301073"/>
          <a:ext cx="2106083" cy="96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50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10.85546875" style="1" customWidth="1"/>
    <col min="2" max="2" width="27" style="1" bestFit="1" customWidth="1"/>
    <col min="3" max="3" width="18.5703125" style="13" bestFit="1" customWidth="1"/>
    <col min="4" max="4" width="17.28515625" style="13" bestFit="1" customWidth="1"/>
    <col min="5" max="5" width="21.7109375" style="13" bestFit="1" customWidth="1"/>
    <col min="6" max="6" width="20.7109375" style="13" customWidth="1"/>
    <col min="7" max="7" width="16.5703125" style="13" customWidth="1"/>
    <col min="8" max="9" width="15.7109375" style="13" customWidth="1"/>
    <col min="10" max="10" width="17.42578125" style="13" bestFit="1" customWidth="1"/>
    <col min="11" max="11" width="19.5703125" style="13" bestFit="1" customWidth="1"/>
    <col min="12" max="12" width="19.5703125" style="13" customWidth="1"/>
    <col min="13" max="13" width="13.85546875" style="13" customWidth="1"/>
    <col min="14" max="14" width="19.5703125" style="13" bestFit="1" customWidth="1"/>
    <col min="15" max="15" width="72" style="1" customWidth="1"/>
    <col min="16" max="16" width="15.42578125" style="1" bestFit="1" customWidth="1"/>
    <col min="17" max="17" width="15.28515625" style="1" bestFit="1" customWidth="1"/>
    <col min="18" max="27" width="11.42578125" style="1"/>
    <col min="28" max="28" width="11.42578125" style="1" customWidth="1"/>
    <col min="29" max="36" width="11.42578125" style="1"/>
    <col min="37" max="37" width="11.42578125" style="1" customWidth="1"/>
    <col min="38" max="16384" width="11.42578125" style="1"/>
  </cols>
  <sheetData>
    <row r="2" spans="1:35" ht="15" x14ac:dyDescent="0.25">
      <c r="O2"/>
    </row>
    <row r="3" spans="1:35" x14ac:dyDescent="0.2">
      <c r="O3" s="11"/>
    </row>
    <row r="4" spans="1:35" x14ac:dyDescent="0.2">
      <c r="N4" s="1"/>
      <c r="O4" s="17"/>
    </row>
    <row r="5" spans="1:35" x14ac:dyDescent="0.2">
      <c r="N5" s="1"/>
      <c r="O5" s="17"/>
    </row>
    <row r="6" spans="1:35" ht="26.25" customHeight="1" x14ac:dyDescent="0.2">
      <c r="A6" s="38" t="s">
        <v>62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35" x14ac:dyDescent="0.2">
      <c r="N7" s="1"/>
      <c r="O7" s="17"/>
    </row>
    <row r="8" spans="1:35" s="2" customFormat="1" ht="12.75" x14ac:dyDescent="0.2">
      <c r="A8" s="7" t="s">
        <v>63</v>
      </c>
      <c r="B8" s="8"/>
      <c r="C8" s="14"/>
      <c r="D8" s="29"/>
      <c r="E8" s="29"/>
      <c r="F8" s="30"/>
      <c r="G8" s="30"/>
      <c r="H8" s="30"/>
      <c r="I8" s="30"/>
      <c r="J8" s="30"/>
      <c r="K8" s="30"/>
      <c r="L8" s="30"/>
      <c r="M8" s="30"/>
      <c r="N8" s="1"/>
      <c r="O8" s="17"/>
    </row>
    <row r="9" spans="1:35" x14ac:dyDescent="0.2">
      <c r="G9" s="15"/>
      <c r="H9" s="15"/>
      <c r="I9" s="15"/>
      <c r="J9" s="15"/>
      <c r="K9" s="15"/>
      <c r="L9" s="15"/>
      <c r="M9" s="15"/>
      <c r="N9" s="15"/>
      <c r="O9" s="11"/>
    </row>
    <row r="10" spans="1:35" ht="21" customHeight="1" x14ac:dyDescent="0.2">
      <c r="A10" s="37" t="s">
        <v>0</v>
      </c>
      <c r="B10" s="37" t="s">
        <v>1</v>
      </c>
      <c r="C10" s="39" t="s">
        <v>2</v>
      </c>
      <c r="D10" s="39"/>
      <c r="E10" s="39"/>
      <c r="F10" s="39" t="s">
        <v>3</v>
      </c>
      <c r="G10" s="39"/>
      <c r="H10" s="39"/>
      <c r="I10" s="39"/>
      <c r="J10" s="39"/>
      <c r="K10" s="39"/>
      <c r="L10" s="39"/>
      <c r="M10" s="39"/>
      <c r="N10" s="39"/>
      <c r="O10" s="37" t="s">
        <v>4</v>
      </c>
    </row>
    <row r="11" spans="1:35" ht="36.75" customHeight="1" x14ac:dyDescent="0.2">
      <c r="A11" s="37"/>
      <c r="B11" s="37"/>
      <c r="C11" s="12" t="s">
        <v>5</v>
      </c>
      <c r="D11" s="12" t="s">
        <v>6</v>
      </c>
      <c r="E11" s="12" t="s">
        <v>7</v>
      </c>
      <c r="F11" s="12" t="s">
        <v>8</v>
      </c>
      <c r="G11" s="12" t="s">
        <v>9</v>
      </c>
      <c r="H11" s="12" t="s">
        <v>10</v>
      </c>
      <c r="I11" s="12" t="s">
        <v>11</v>
      </c>
      <c r="J11" s="12" t="s">
        <v>12</v>
      </c>
      <c r="K11" s="12" t="s">
        <v>13</v>
      </c>
      <c r="L11" s="12" t="s">
        <v>83</v>
      </c>
      <c r="M11" s="12" t="s">
        <v>82</v>
      </c>
      <c r="N11" s="12" t="s">
        <v>14</v>
      </c>
      <c r="O11" s="37"/>
    </row>
    <row r="12" spans="1:35" ht="12.75" x14ac:dyDescent="0.2">
      <c r="A12" s="28" t="s">
        <v>15</v>
      </c>
      <c r="B12" s="28" t="s">
        <v>64</v>
      </c>
      <c r="C12" s="24">
        <v>24706897972.670013</v>
      </c>
      <c r="D12" s="24">
        <v>370805549.58000004</v>
      </c>
      <c r="E12" s="24">
        <v>24336092423.090004</v>
      </c>
      <c r="F12" s="24">
        <v>24333363313.91</v>
      </c>
      <c r="G12" s="24">
        <v>988275918.90999997</v>
      </c>
      <c r="H12" s="24"/>
      <c r="I12" s="25">
        <v>0</v>
      </c>
      <c r="J12" s="25">
        <v>0</v>
      </c>
      <c r="K12" s="25">
        <v>15966762228</v>
      </c>
      <c r="L12" s="25"/>
      <c r="M12" s="25"/>
      <c r="N12" s="25">
        <v>7378325167</v>
      </c>
      <c r="O12" s="18"/>
      <c r="AD12" s="4"/>
      <c r="AE12" s="4"/>
      <c r="AF12" s="4"/>
      <c r="AG12" s="4"/>
      <c r="AH12" s="4"/>
      <c r="AI12" s="4"/>
    </row>
    <row r="13" spans="1:35" ht="11.25" customHeight="1" x14ac:dyDescent="0.2">
      <c r="A13" s="28" t="s">
        <v>16</v>
      </c>
      <c r="B13" s="28" t="s">
        <v>17</v>
      </c>
      <c r="C13" s="24">
        <v>25115734478.699993</v>
      </c>
      <c r="D13" s="24">
        <v>209834446.85999995</v>
      </c>
      <c r="E13" s="24">
        <v>24905900031.839993</v>
      </c>
      <c r="F13" s="24">
        <v>24662414049.830002</v>
      </c>
      <c r="G13" s="24">
        <v>695921274.83000004</v>
      </c>
      <c r="H13" s="24"/>
      <c r="I13" s="25">
        <v>0</v>
      </c>
      <c r="J13" s="25">
        <v>0</v>
      </c>
      <c r="K13" s="25">
        <v>20212993299</v>
      </c>
      <c r="L13" s="25"/>
      <c r="M13" s="25"/>
      <c r="N13" s="25">
        <v>3753499476</v>
      </c>
      <c r="O13" s="22"/>
      <c r="AD13" s="4"/>
      <c r="AE13" s="4"/>
      <c r="AF13" s="4"/>
      <c r="AG13" s="4"/>
      <c r="AH13" s="4"/>
      <c r="AI13" s="4"/>
    </row>
    <row r="14" spans="1:35" ht="12.75" x14ac:dyDescent="0.2">
      <c r="A14" s="28" t="s">
        <v>18</v>
      </c>
      <c r="B14" s="28" t="s">
        <v>59</v>
      </c>
      <c r="C14" s="24">
        <v>164453695782.25992</v>
      </c>
      <c r="D14" s="24">
        <v>13284581216.009989</v>
      </c>
      <c r="E14" s="24">
        <v>151169114566.25009</v>
      </c>
      <c r="F14" s="24">
        <v>151065006847.95999</v>
      </c>
      <c r="G14" s="24">
        <v>231876144.38</v>
      </c>
      <c r="H14" s="24"/>
      <c r="I14" s="25">
        <v>0</v>
      </c>
      <c r="J14" s="25">
        <v>0</v>
      </c>
      <c r="K14" s="25">
        <v>111826398370</v>
      </c>
      <c r="L14" s="25"/>
      <c r="M14" s="25"/>
      <c r="N14" s="25">
        <v>39006732333.580002</v>
      </c>
      <c r="O14" s="18"/>
      <c r="AD14" s="4"/>
      <c r="AE14" s="4"/>
      <c r="AF14" s="4"/>
      <c r="AG14" s="4"/>
      <c r="AH14" s="4"/>
      <c r="AI14" s="4"/>
    </row>
    <row r="15" spans="1:35" ht="11.25" customHeight="1" x14ac:dyDescent="0.2">
      <c r="A15" s="28" t="s">
        <v>19</v>
      </c>
      <c r="B15" s="28" t="s">
        <v>20</v>
      </c>
      <c r="C15" s="24">
        <v>15903783105.15</v>
      </c>
      <c r="D15" s="24">
        <v>233564653.78999981</v>
      </c>
      <c r="E15" s="24">
        <v>15670218451.359993</v>
      </c>
      <c r="F15" s="24">
        <v>15557528235.780001</v>
      </c>
      <c r="G15" s="24">
        <v>712159324.21000004</v>
      </c>
      <c r="H15" s="25">
        <v>0</v>
      </c>
      <c r="I15" s="25">
        <v>0</v>
      </c>
      <c r="J15" s="25">
        <v>0</v>
      </c>
      <c r="K15" s="25">
        <v>12646134651</v>
      </c>
      <c r="L15" s="25"/>
      <c r="M15" s="25"/>
      <c r="N15" s="25">
        <v>2199234260.5700002</v>
      </c>
      <c r="O15" s="23"/>
      <c r="AD15" s="4"/>
      <c r="AE15" s="4"/>
      <c r="AF15" s="4"/>
      <c r="AG15" s="4"/>
      <c r="AH15" s="4"/>
      <c r="AI15" s="4"/>
    </row>
    <row r="16" spans="1:35" ht="11.25" customHeight="1" x14ac:dyDescent="0.2">
      <c r="A16" s="28" t="s">
        <v>21</v>
      </c>
      <c r="B16" s="28" t="s">
        <v>22</v>
      </c>
      <c r="C16" s="24">
        <v>18153766823.91</v>
      </c>
      <c r="D16" s="24">
        <v>529922387.7300002</v>
      </c>
      <c r="E16" s="24">
        <v>17623844436.180012</v>
      </c>
      <c r="F16" s="24">
        <v>17623844436.18</v>
      </c>
      <c r="G16" s="24">
        <v>0</v>
      </c>
      <c r="H16" s="25">
        <v>0</v>
      </c>
      <c r="I16" s="25">
        <v>0</v>
      </c>
      <c r="J16" s="25">
        <v>0</v>
      </c>
      <c r="K16" s="25">
        <v>15823824212</v>
      </c>
      <c r="L16" s="25"/>
      <c r="M16" s="25"/>
      <c r="N16" s="25">
        <v>1800020224.1800001</v>
      </c>
      <c r="O16" s="21"/>
      <c r="AD16" s="4"/>
      <c r="AE16" s="4"/>
      <c r="AF16" s="4"/>
      <c r="AG16" s="4"/>
      <c r="AH16" s="4"/>
      <c r="AI16" s="4"/>
    </row>
    <row r="17" spans="1:35" s="33" customFormat="1" ht="78.75" x14ac:dyDescent="0.25">
      <c r="A17" s="28" t="s">
        <v>23</v>
      </c>
      <c r="B17" s="28" t="s">
        <v>24</v>
      </c>
      <c r="C17" s="24">
        <v>25282274048.539989</v>
      </c>
      <c r="D17" s="24">
        <v>468344233.32000011</v>
      </c>
      <c r="E17" s="24">
        <v>24813929815.220005</v>
      </c>
      <c r="F17" s="24">
        <v>24803500107.139999</v>
      </c>
      <c r="G17" s="24">
        <v>1011290961.9400001</v>
      </c>
      <c r="H17" s="25">
        <v>0</v>
      </c>
      <c r="I17" s="25">
        <v>223855150</v>
      </c>
      <c r="J17" s="25">
        <v>0</v>
      </c>
      <c r="K17" s="25">
        <v>0</v>
      </c>
      <c r="L17" s="31">
        <v>20862857441</v>
      </c>
      <c r="M17" s="32">
        <v>45104</v>
      </c>
      <c r="N17" s="31">
        <f>23568353995.2-L17</f>
        <v>2705496554.2000008</v>
      </c>
      <c r="O17" s="18" t="s">
        <v>87</v>
      </c>
      <c r="Q17" s="34"/>
      <c r="AD17" s="35"/>
      <c r="AE17" s="35"/>
      <c r="AF17" s="35"/>
      <c r="AG17" s="35"/>
      <c r="AH17" s="35"/>
      <c r="AI17" s="35"/>
    </row>
    <row r="18" spans="1:35" ht="12.75" x14ac:dyDescent="0.2">
      <c r="A18" s="28" t="s">
        <v>25</v>
      </c>
      <c r="B18" s="28" t="s">
        <v>65</v>
      </c>
      <c r="C18" s="24">
        <v>60439896227.530106</v>
      </c>
      <c r="D18" s="24">
        <v>1035419559.6099992</v>
      </c>
      <c r="E18" s="24">
        <v>59404476667.920013</v>
      </c>
      <c r="F18" s="24">
        <v>59404476529.540001</v>
      </c>
      <c r="G18" s="24">
        <v>257058346.72999999</v>
      </c>
      <c r="H18" s="25">
        <v>0</v>
      </c>
      <c r="I18" s="25">
        <v>0</v>
      </c>
      <c r="J18" s="25">
        <v>0</v>
      </c>
      <c r="K18" s="25">
        <v>30201610012</v>
      </c>
      <c r="L18" s="25"/>
      <c r="M18" s="25"/>
      <c r="N18" s="25">
        <v>28945808170.810001</v>
      </c>
      <c r="O18" s="18"/>
      <c r="P18" s="5"/>
      <c r="AD18" s="4"/>
      <c r="AE18" s="4"/>
      <c r="AF18" s="4"/>
      <c r="AG18" s="4"/>
      <c r="AH18" s="4"/>
      <c r="AI18" s="4"/>
    </row>
    <row r="19" spans="1:35" ht="11.25" customHeight="1" x14ac:dyDescent="0.2">
      <c r="A19" s="28" t="s">
        <v>26</v>
      </c>
      <c r="B19" s="28" t="s">
        <v>66</v>
      </c>
      <c r="C19" s="24">
        <v>28814897467.060009</v>
      </c>
      <c r="D19" s="24">
        <v>1354550874.4000008</v>
      </c>
      <c r="E19" s="24">
        <v>27460346592.659996</v>
      </c>
      <c r="F19" s="24">
        <v>27441770752.580002</v>
      </c>
      <c r="G19" s="24">
        <v>0</v>
      </c>
      <c r="H19" s="25">
        <v>0</v>
      </c>
      <c r="I19" s="25">
        <v>0</v>
      </c>
      <c r="J19" s="25">
        <v>0</v>
      </c>
      <c r="K19" s="25">
        <v>5164924530</v>
      </c>
      <c r="L19" s="25"/>
      <c r="M19" s="25"/>
      <c r="N19" s="25">
        <v>22276846222.580002</v>
      </c>
      <c r="O19" s="23"/>
      <c r="AD19" s="4"/>
      <c r="AE19" s="4"/>
      <c r="AF19" s="4"/>
      <c r="AG19" s="4"/>
      <c r="AH19" s="4"/>
      <c r="AI19" s="4"/>
    </row>
    <row r="20" spans="1:35" ht="12.75" x14ac:dyDescent="0.2">
      <c r="A20" s="28" t="s">
        <v>27</v>
      </c>
      <c r="B20" s="28" t="s">
        <v>28</v>
      </c>
      <c r="C20" s="24">
        <v>41065399654.870049</v>
      </c>
      <c r="D20" s="24">
        <v>549444774.88999999</v>
      </c>
      <c r="E20" s="24">
        <v>40515954879.980034</v>
      </c>
      <c r="F20" s="24">
        <v>40515954879.980003</v>
      </c>
      <c r="G20" s="24">
        <v>0</v>
      </c>
      <c r="H20" s="25">
        <v>0</v>
      </c>
      <c r="I20" s="25">
        <v>0</v>
      </c>
      <c r="J20" s="25">
        <v>0</v>
      </c>
      <c r="K20" s="25">
        <v>28401645129</v>
      </c>
      <c r="L20" s="25"/>
      <c r="M20" s="25"/>
      <c r="N20" s="25">
        <v>12114309750.98</v>
      </c>
      <c r="O20" s="22"/>
      <c r="AD20" s="4"/>
      <c r="AE20" s="4"/>
      <c r="AF20" s="4"/>
      <c r="AG20" s="4"/>
      <c r="AH20" s="4"/>
      <c r="AI20" s="4"/>
    </row>
    <row r="21" spans="1:35" ht="12.75" x14ac:dyDescent="0.2">
      <c r="A21" s="28" t="s">
        <v>29</v>
      </c>
      <c r="B21" s="28" t="s">
        <v>67</v>
      </c>
      <c r="C21" s="24">
        <v>12156637367.74</v>
      </c>
      <c r="D21" s="24">
        <v>217955191.05000007</v>
      </c>
      <c r="E21" s="24">
        <v>11938682176.689995</v>
      </c>
      <c r="F21" s="24">
        <v>11938682176.690001</v>
      </c>
      <c r="G21" s="24">
        <v>65457169.240000002</v>
      </c>
      <c r="H21" s="25">
        <v>0</v>
      </c>
      <c r="I21" s="25">
        <v>0</v>
      </c>
      <c r="J21" s="25">
        <v>0</v>
      </c>
      <c r="K21" s="25">
        <v>10800787117</v>
      </c>
      <c r="L21" s="25"/>
      <c r="M21" s="25"/>
      <c r="N21" s="25">
        <v>1072437890.45</v>
      </c>
      <c r="O21" s="18"/>
      <c r="AD21" s="4"/>
      <c r="AE21" s="4"/>
      <c r="AF21" s="4"/>
      <c r="AG21" s="4"/>
      <c r="AH21" s="4"/>
      <c r="AI21" s="4"/>
    </row>
    <row r="22" spans="1:35" ht="11.25" customHeight="1" x14ac:dyDescent="0.2">
      <c r="A22" s="28" t="s">
        <v>30</v>
      </c>
      <c r="B22" s="28" t="s">
        <v>68</v>
      </c>
      <c r="C22" s="24">
        <v>1098650395.6499996</v>
      </c>
      <c r="D22" s="24">
        <v>24017067.879999999</v>
      </c>
      <c r="E22" s="24">
        <v>1074633327.7700002</v>
      </c>
      <c r="F22" s="24">
        <v>1074633327.77</v>
      </c>
      <c r="G22" s="24">
        <v>0</v>
      </c>
      <c r="H22" s="25">
        <v>0</v>
      </c>
      <c r="I22" s="25">
        <v>0</v>
      </c>
      <c r="J22" s="25">
        <v>0</v>
      </c>
      <c r="K22" s="25">
        <v>384407053</v>
      </c>
      <c r="L22" s="25"/>
      <c r="M22" s="25"/>
      <c r="N22" s="25">
        <v>690226274.76999998</v>
      </c>
      <c r="O22" s="23"/>
      <c r="AD22" s="4"/>
      <c r="AE22" s="4"/>
      <c r="AF22" s="4"/>
      <c r="AG22" s="4"/>
      <c r="AH22" s="4"/>
      <c r="AI22" s="4"/>
    </row>
    <row r="23" spans="1:35" ht="12.75" x14ac:dyDescent="0.2">
      <c r="A23" s="28" t="s">
        <v>31</v>
      </c>
      <c r="B23" s="28" t="s">
        <v>32</v>
      </c>
      <c r="C23" s="24">
        <v>149507224764.15994</v>
      </c>
      <c r="D23" s="24">
        <v>6092823720.0199957</v>
      </c>
      <c r="E23" s="24">
        <v>143414401044.14032</v>
      </c>
      <c r="F23" s="24">
        <v>143363710305.37</v>
      </c>
      <c r="G23" s="24">
        <v>309657936.58999997</v>
      </c>
      <c r="H23" s="25">
        <v>0</v>
      </c>
      <c r="I23" s="25">
        <v>0</v>
      </c>
      <c r="J23" s="25">
        <v>0</v>
      </c>
      <c r="K23" s="25">
        <v>101583680910</v>
      </c>
      <c r="L23" s="25"/>
      <c r="M23" s="25"/>
      <c r="N23" s="25">
        <v>41470371458.779999</v>
      </c>
      <c r="O23" s="23"/>
      <c r="AD23" s="4"/>
      <c r="AE23" s="4"/>
      <c r="AF23" s="4"/>
      <c r="AG23" s="4"/>
      <c r="AH23" s="4"/>
      <c r="AI23" s="4"/>
    </row>
    <row r="24" spans="1:35" ht="12.75" x14ac:dyDescent="0.2">
      <c r="A24" s="28" t="s">
        <v>33</v>
      </c>
      <c r="B24" s="28" t="s">
        <v>69</v>
      </c>
      <c r="C24" s="24">
        <v>161571937375.5293</v>
      </c>
      <c r="D24" s="24">
        <v>4916895457.0299988</v>
      </c>
      <c r="E24" s="24">
        <v>156655041918.49954</v>
      </c>
      <c r="F24" s="24">
        <v>156570886214.01001</v>
      </c>
      <c r="G24" s="24">
        <v>1189731.04</v>
      </c>
      <c r="H24" s="25">
        <v>0</v>
      </c>
      <c r="I24" s="25">
        <v>0</v>
      </c>
      <c r="J24" s="25">
        <v>0</v>
      </c>
      <c r="K24" s="25">
        <v>102863499819</v>
      </c>
      <c r="L24" s="25"/>
      <c r="M24" s="25"/>
      <c r="N24" s="25">
        <v>53706196663.970001</v>
      </c>
      <c r="O24" s="23"/>
      <c r="AD24" s="4"/>
      <c r="AE24" s="4"/>
      <c r="AF24" s="4"/>
      <c r="AG24" s="4"/>
      <c r="AH24" s="4"/>
      <c r="AI24" s="4"/>
    </row>
    <row r="25" spans="1:35" ht="12.75" x14ac:dyDescent="0.2">
      <c r="A25" s="28" t="s">
        <v>34</v>
      </c>
      <c r="B25" s="28" t="s">
        <v>70</v>
      </c>
      <c r="C25" s="24">
        <v>40585574354.409996</v>
      </c>
      <c r="D25" s="24">
        <v>2033970931.8199983</v>
      </c>
      <c r="E25" s="24">
        <v>38551603422.59005</v>
      </c>
      <c r="F25" s="24">
        <v>38520612936.559998</v>
      </c>
      <c r="G25" s="24">
        <v>25326276.079999998</v>
      </c>
      <c r="H25" s="25">
        <v>0</v>
      </c>
      <c r="I25" s="25">
        <v>0</v>
      </c>
      <c r="J25" s="25">
        <v>0</v>
      </c>
      <c r="K25" s="25">
        <v>961313219</v>
      </c>
      <c r="L25" s="25"/>
      <c r="M25" s="25"/>
      <c r="N25" s="25">
        <v>37533973441.480003</v>
      </c>
      <c r="O25" s="18"/>
      <c r="AD25" s="4"/>
      <c r="AE25" s="4"/>
      <c r="AF25" s="4"/>
      <c r="AG25" s="4"/>
      <c r="AH25" s="4"/>
      <c r="AI25" s="4"/>
    </row>
    <row r="26" spans="1:35" ht="12.75" x14ac:dyDescent="0.2">
      <c r="A26" s="28" t="s">
        <v>35</v>
      </c>
      <c r="B26" s="28" t="s">
        <v>71</v>
      </c>
      <c r="C26" s="24">
        <v>80796723960.54007</v>
      </c>
      <c r="D26" s="24">
        <v>4619649322.6999931</v>
      </c>
      <c r="E26" s="24">
        <v>76177074637.839905</v>
      </c>
      <c r="F26" s="24">
        <v>76162552028.419998</v>
      </c>
      <c r="G26" s="24">
        <v>2009.21</v>
      </c>
      <c r="H26" s="25">
        <v>0</v>
      </c>
      <c r="I26" s="25">
        <v>0</v>
      </c>
      <c r="J26" s="25">
        <v>0</v>
      </c>
      <c r="K26" s="25">
        <v>51459854612</v>
      </c>
      <c r="L26" s="25"/>
      <c r="M26" s="25"/>
      <c r="N26" s="25">
        <v>24702695407.209999</v>
      </c>
      <c r="O26" s="18"/>
      <c r="AD26" s="4"/>
      <c r="AE26" s="4"/>
      <c r="AF26" s="4"/>
      <c r="AG26" s="4"/>
      <c r="AH26" s="4"/>
      <c r="AI26" s="4"/>
    </row>
    <row r="27" spans="1:35" ht="12.75" x14ac:dyDescent="0.2">
      <c r="A27" s="28" t="s">
        <v>36</v>
      </c>
      <c r="B27" s="28" t="s">
        <v>72</v>
      </c>
      <c r="C27" s="24">
        <v>7106661904.1300011</v>
      </c>
      <c r="D27" s="24">
        <v>161263732.8499999</v>
      </c>
      <c r="E27" s="24">
        <v>6945398171.2800007</v>
      </c>
      <c r="F27" s="24">
        <v>6945398171.2799997</v>
      </c>
      <c r="G27" s="24">
        <v>0</v>
      </c>
      <c r="H27" s="25">
        <v>0</v>
      </c>
      <c r="I27" s="25">
        <v>0</v>
      </c>
      <c r="J27" s="25">
        <v>0</v>
      </c>
      <c r="K27" s="25">
        <v>4353494461</v>
      </c>
      <c r="L27" s="25"/>
      <c r="M27" s="25"/>
      <c r="N27" s="25">
        <v>2591903710.2800002</v>
      </c>
      <c r="O27" s="18"/>
      <c r="AD27" s="4"/>
      <c r="AE27" s="4"/>
      <c r="AF27" s="4"/>
      <c r="AG27" s="4"/>
      <c r="AH27" s="4"/>
      <c r="AI27" s="4"/>
    </row>
    <row r="28" spans="1:35" ht="12.75" x14ac:dyDescent="0.2">
      <c r="A28" s="28" t="s">
        <v>37</v>
      </c>
      <c r="B28" s="28" t="s">
        <v>73</v>
      </c>
      <c r="C28" s="24">
        <v>100600718050.25992</v>
      </c>
      <c r="D28" s="24">
        <v>5799483378.0200014</v>
      </c>
      <c r="E28" s="24">
        <v>94801234672.239975</v>
      </c>
      <c r="F28" s="24">
        <v>94785556265.479996</v>
      </c>
      <c r="G28" s="24">
        <v>210683462.38999999</v>
      </c>
      <c r="H28" s="25">
        <v>0</v>
      </c>
      <c r="I28" s="25">
        <v>0</v>
      </c>
      <c r="J28" s="25">
        <v>0</v>
      </c>
      <c r="K28" s="25">
        <v>58943292551</v>
      </c>
      <c r="L28" s="25"/>
      <c r="M28" s="25"/>
      <c r="N28" s="25">
        <v>35631580252.089996</v>
      </c>
      <c r="O28" s="23"/>
      <c r="P28" s="5"/>
      <c r="Q28" s="6"/>
      <c r="AD28" s="4"/>
      <c r="AE28" s="4"/>
      <c r="AF28" s="4"/>
      <c r="AG28" s="4"/>
      <c r="AH28" s="4"/>
      <c r="AI28" s="4"/>
    </row>
    <row r="29" spans="1:35" ht="12.75" x14ac:dyDescent="0.2">
      <c r="A29" s="28" t="s">
        <v>38</v>
      </c>
      <c r="B29" s="28" t="s">
        <v>74</v>
      </c>
      <c r="C29" s="24">
        <v>17727503074.290012</v>
      </c>
      <c r="D29" s="24">
        <v>994792729.70000172</v>
      </c>
      <c r="E29" s="24">
        <v>16732710344.589983</v>
      </c>
      <c r="F29" s="24">
        <v>16732707722.02</v>
      </c>
      <c r="G29" s="24">
        <v>95489.68</v>
      </c>
      <c r="H29" s="25">
        <v>0</v>
      </c>
      <c r="I29" s="25">
        <v>0</v>
      </c>
      <c r="J29" s="25">
        <v>0</v>
      </c>
      <c r="K29" s="25">
        <v>11480561496</v>
      </c>
      <c r="L29" s="25"/>
      <c r="M29" s="25"/>
      <c r="N29" s="25">
        <v>5252050736.3400002</v>
      </c>
      <c r="O29" s="18"/>
      <c r="AD29" s="4"/>
      <c r="AE29" s="4"/>
      <c r="AF29" s="4"/>
      <c r="AG29" s="4"/>
      <c r="AH29" s="4"/>
      <c r="AI29" s="4"/>
    </row>
    <row r="30" spans="1:35" ht="11.25" customHeight="1" x14ac:dyDescent="0.2">
      <c r="A30" s="28" t="s">
        <v>39</v>
      </c>
      <c r="B30" s="28" t="s">
        <v>40</v>
      </c>
      <c r="C30" s="24">
        <v>145641492123.4501</v>
      </c>
      <c r="D30" s="24">
        <v>3800218654.5400004</v>
      </c>
      <c r="E30" s="24">
        <v>141841273468.91</v>
      </c>
      <c r="F30" s="24">
        <v>141839074593.53</v>
      </c>
      <c r="G30" s="24">
        <v>0</v>
      </c>
      <c r="H30" s="25">
        <v>0</v>
      </c>
      <c r="I30" s="25">
        <v>0</v>
      </c>
      <c r="J30" s="25">
        <v>0</v>
      </c>
      <c r="K30" s="25">
        <v>130031806307</v>
      </c>
      <c r="L30" s="25"/>
      <c r="M30" s="25"/>
      <c r="N30" s="25">
        <v>11807268286.530001</v>
      </c>
      <c r="O30" s="23"/>
      <c r="AD30" s="4"/>
      <c r="AE30" s="4"/>
      <c r="AF30" s="4"/>
      <c r="AG30" s="4"/>
      <c r="AH30" s="4"/>
      <c r="AI30" s="4"/>
    </row>
    <row r="31" spans="1:35" ht="12.75" x14ac:dyDescent="0.2">
      <c r="A31" s="28" t="s">
        <v>41</v>
      </c>
      <c r="B31" s="28" t="s">
        <v>75</v>
      </c>
      <c r="C31" s="24">
        <v>171869997197.71994</v>
      </c>
      <c r="D31" s="24">
        <v>7513780654.5600557</v>
      </c>
      <c r="E31" s="24">
        <v>164356216543.15994</v>
      </c>
      <c r="F31" s="24">
        <v>164303581543.35001</v>
      </c>
      <c r="G31" s="24">
        <v>711678084.25999999</v>
      </c>
      <c r="H31" s="25">
        <v>0</v>
      </c>
      <c r="I31" s="25">
        <v>0</v>
      </c>
      <c r="J31" s="25">
        <v>0</v>
      </c>
      <c r="K31" s="25">
        <v>25492588767</v>
      </c>
      <c r="L31" s="25"/>
      <c r="M31" s="25"/>
      <c r="N31" s="25">
        <v>138099314692.09</v>
      </c>
      <c r="O31" s="18"/>
      <c r="AD31" s="4"/>
      <c r="AE31" s="4"/>
      <c r="AF31" s="4"/>
      <c r="AG31" s="4"/>
      <c r="AH31" s="4"/>
      <c r="AI31" s="4"/>
    </row>
    <row r="32" spans="1:35" ht="12.75" x14ac:dyDescent="0.2">
      <c r="A32" s="28" t="s">
        <v>42</v>
      </c>
      <c r="B32" s="28" t="s">
        <v>43</v>
      </c>
      <c r="C32" s="24">
        <v>193574743935.9108</v>
      </c>
      <c r="D32" s="24">
        <v>3903617175.9400005</v>
      </c>
      <c r="E32" s="24">
        <v>189671126759.97064</v>
      </c>
      <c r="F32" s="24">
        <v>189666565520.51999</v>
      </c>
      <c r="G32" s="24">
        <v>0</v>
      </c>
      <c r="H32" s="25">
        <v>0</v>
      </c>
      <c r="I32" s="25">
        <v>0</v>
      </c>
      <c r="J32" s="25">
        <v>0</v>
      </c>
      <c r="K32" s="25">
        <v>165049223122</v>
      </c>
      <c r="L32" s="25"/>
      <c r="M32" s="25"/>
      <c r="N32" s="25">
        <v>24617342398.52</v>
      </c>
      <c r="O32" s="18"/>
      <c r="AD32" s="4"/>
      <c r="AE32" s="4"/>
      <c r="AF32" s="4"/>
      <c r="AG32" s="4"/>
      <c r="AH32" s="4"/>
      <c r="AI32" s="4"/>
    </row>
    <row r="33" spans="1:35" ht="12.75" x14ac:dyDescent="0.2">
      <c r="A33" s="28" t="s">
        <v>44</v>
      </c>
      <c r="B33" s="28" t="s">
        <v>76</v>
      </c>
      <c r="C33" s="24">
        <v>471611411338.18201</v>
      </c>
      <c r="D33" s="24">
        <v>9552950015.1299648</v>
      </c>
      <c r="E33" s="24">
        <v>462058461323.05029</v>
      </c>
      <c r="F33" s="24">
        <v>461787573073.27002</v>
      </c>
      <c r="G33" s="24">
        <v>3747002850.6199999</v>
      </c>
      <c r="H33" s="25">
        <v>0</v>
      </c>
      <c r="I33" s="25">
        <v>0</v>
      </c>
      <c r="J33" s="25">
        <v>0</v>
      </c>
      <c r="K33" s="25">
        <v>292543721808</v>
      </c>
      <c r="L33" s="25"/>
      <c r="M33" s="25"/>
      <c r="N33" s="25">
        <v>165496848414.64999</v>
      </c>
      <c r="O33" s="18"/>
      <c r="AD33" s="4"/>
      <c r="AE33" s="4"/>
      <c r="AF33" s="4"/>
      <c r="AG33" s="4"/>
      <c r="AH33" s="4"/>
      <c r="AI33" s="4"/>
    </row>
    <row r="34" spans="1:35" ht="12.75" x14ac:dyDescent="0.2">
      <c r="A34" s="28" t="s">
        <v>45</v>
      </c>
      <c r="B34" s="28" t="s">
        <v>77</v>
      </c>
      <c r="C34" s="24">
        <v>2794044279.1399989</v>
      </c>
      <c r="D34" s="27">
        <v>211772412.86999992</v>
      </c>
      <c r="E34" s="24">
        <v>2582271866.2699995</v>
      </c>
      <c r="F34" s="24">
        <v>2578344736.9899998</v>
      </c>
      <c r="G34" s="24">
        <v>0</v>
      </c>
      <c r="H34" s="25">
        <v>0</v>
      </c>
      <c r="I34" s="25">
        <v>0</v>
      </c>
      <c r="J34" s="25">
        <v>0</v>
      </c>
      <c r="K34" s="25">
        <v>1670551045</v>
      </c>
      <c r="L34" s="25"/>
      <c r="M34" s="25"/>
      <c r="N34" s="25">
        <v>907793691.99000001</v>
      </c>
      <c r="O34" s="18"/>
      <c r="AD34" s="4"/>
      <c r="AE34" s="4"/>
      <c r="AF34" s="4"/>
      <c r="AG34" s="4"/>
      <c r="AH34" s="4"/>
      <c r="AI34" s="4"/>
    </row>
    <row r="35" spans="1:35" ht="11.25" customHeight="1" x14ac:dyDescent="0.2">
      <c r="A35" s="28" t="s">
        <v>46</v>
      </c>
      <c r="B35" s="28" t="s">
        <v>78</v>
      </c>
      <c r="C35" s="24">
        <v>2177095013.1500001</v>
      </c>
      <c r="D35" s="24">
        <v>66626763.57</v>
      </c>
      <c r="E35" s="24">
        <v>2110468249.5799997</v>
      </c>
      <c r="F35" s="24">
        <v>2110468249.5799999</v>
      </c>
      <c r="G35" s="24">
        <v>4583238.7699999996</v>
      </c>
      <c r="H35" s="25">
        <v>0</v>
      </c>
      <c r="I35" s="25">
        <v>0</v>
      </c>
      <c r="J35" s="25">
        <v>0</v>
      </c>
      <c r="K35" s="25">
        <v>378605171</v>
      </c>
      <c r="L35" s="25"/>
      <c r="M35" s="25"/>
      <c r="N35" s="25">
        <v>1727279839.8099999</v>
      </c>
      <c r="O35" s="23"/>
      <c r="AD35" s="4"/>
      <c r="AE35" s="4"/>
      <c r="AF35" s="4"/>
      <c r="AG35" s="4"/>
      <c r="AH35" s="4"/>
      <c r="AI35" s="4"/>
    </row>
    <row r="36" spans="1:35" ht="11.25" customHeight="1" x14ac:dyDescent="0.2">
      <c r="A36" s="28" t="s">
        <v>61</v>
      </c>
      <c r="B36" s="28" t="s">
        <v>79</v>
      </c>
      <c r="C36" s="24">
        <v>1880946.3</v>
      </c>
      <c r="D36" s="24">
        <v>111507.9</v>
      </c>
      <c r="E36" s="24">
        <v>1769438.4000000001</v>
      </c>
      <c r="F36" s="24">
        <v>1769438.4</v>
      </c>
      <c r="G36" s="24">
        <v>0</v>
      </c>
      <c r="H36" s="25">
        <v>0</v>
      </c>
      <c r="I36" s="25">
        <v>0</v>
      </c>
      <c r="J36" s="25">
        <v>0</v>
      </c>
      <c r="K36" s="25">
        <v>0</v>
      </c>
      <c r="L36" s="25"/>
      <c r="M36" s="25"/>
      <c r="N36" s="25">
        <v>1769438.4</v>
      </c>
      <c r="O36" s="23"/>
      <c r="AD36" s="4"/>
      <c r="AE36" s="4"/>
      <c r="AF36" s="4"/>
      <c r="AG36" s="4"/>
      <c r="AH36" s="4"/>
      <c r="AI36" s="4"/>
    </row>
    <row r="37" spans="1:35" ht="11.25" customHeight="1" x14ac:dyDescent="0.2">
      <c r="A37" s="28" t="s">
        <v>47</v>
      </c>
      <c r="B37" s="28" t="s">
        <v>80</v>
      </c>
      <c r="C37" s="24">
        <v>1919536443.6000006</v>
      </c>
      <c r="D37" s="24">
        <v>179513939.32999992</v>
      </c>
      <c r="E37" s="24">
        <v>1740022504.2700005</v>
      </c>
      <c r="F37" s="24">
        <v>1738909547.5699999</v>
      </c>
      <c r="G37" s="24">
        <v>3175328.19</v>
      </c>
      <c r="H37" s="25">
        <v>0</v>
      </c>
      <c r="I37" s="25">
        <v>0</v>
      </c>
      <c r="J37" s="25">
        <v>0</v>
      </c>
      <c r="K37" s="25">
        <v>310243627</v>
      </c>
      <c r="L37" s="25"/>
      <c r="M37" s="25"/>
      <c r="N37" s="25">
        <v>1425490592.3800001</v>
      </c>
      <c r="O37" s="23"/>
      <c r="AD37" s="4"/>
      <c r="AE37" s="4"/>
      <c r="AF37" s="4"/>
      <c r="AG37" s="4"/>
      <c r="AH37" s="4"/>
      <c r="AI37" s="4"/>
    </row>
    <row r="38" spans="1:35" ht="12.75" x14ac:dyDescent="0.2">
      <c r="A38" s="28" t="s">
        <v>48</v>
      </c>
      <c r="B38" s="28" t="s">
        <v>60</v>
      </c>
      <c r="C38" s="24">
        <v>354312032832.8103</v>
      </c>
      <c r="D38" s="24">
        <v>6049468894.080018</v>
      </c>
      <c r="E38" s="24">
        <v>348262563938.73181</v>
      </c>
      <c r="F38" s="24">
        <v>348016979955.16998</v>
      </c>
      <c r="G38" s="24">
        <v>2563807621.9299998</v>
      </c>
      <c r="H38" s="25">
        <v>0</v>
      </c>
      <c r="I38" s="25">
        <v>0</v>
      </c>
      <c r="J38" s="25">
        <v>5885463245.96</v>
      </c>
      <c r="K38" s="25">
        <v>170513256145</v>
      </c>
      <c r="L38" s="25"/>
      <c r="M38" s="25"/>
      <c r="N38" s="25">
        <v>169054452942.28</v>
      </c>
      <c r="O38" s="18"/>
      <c r="AD38" s="4"/>
      <c r="AE38" s="4"/>
      <c r="AF38" s="4"/>
      <c r="AG38" s="4"/>
      <c r="AH38" s="4"/>
      <c r="AI38" s="4"/>
    </row>
    <row r="39" spans="1:35" ht="123" customHeight="1" x14ac:dyDescent="0.2">
      <c r="A39" s="28" t="s">
        <v>49</v>
      </c>
      <c r="B39" s="28" t="s">
        <v>50</v>
      </c>
      <c r="C39" s="24">
        <v>212844212359.06973</v>
      </c>
      <c r="D39" s="24">
        <v>3342235830.4800062</v>
      </c>
      <c r="E39" s="24">
        <v>209501976528.59015</v>
      </c>
      <c r="F39" s="24">
        <v>209501975705.29999</v>
      </c>
      <c r="G39" s="24">
        <v>1560149257.6700001</v>
      </c>
      <c r="H39" s="25">
        <v>0</v>
      </c>
      <c r="I39" s="25">
        <v>0</v>
      </c>
      <c r="J39" s="25">
        <v>0</v>
      </c>
      <c r="K39" s="25">
        <v>0</v>
      </c>
      <c r="L39" s="31">
        <f>159045353627.62+11813203528.18+17775913210.39</f>
        <v>188634470366.19</v>
      </c>
      <c r="M39" s="32" t="s">
        <v>84</v>
      </c>
      <c r="N39" s="31">
        <f>207941826447.63-L39</f>
        <v>19307356081.440002</v>
      </c>
      <c r="O39" s="18" t="s">
        <v>85</v>
      </c>
      <c r="AD39" s="4"/>
      <c r="AE39" s="4"/>
      <c r="AF39" s="4"/>
      <c r="AG39" s="4"/>
      <c r="AH39" s="4"/>
      <c r="AI39" s="4"/>
    </row>
    <row r="40" spans="1:35" ht="22.5" x14ac:dyDescent="0.2">
      <c r="A40" s="28" t="s">
        <v>51</v>
      </c>
      <c r="B40" s="28" t="s">
        <v>52</v>
      </c>
      <c r="C40" s="24">
        <v>234529619.71000025</v>
      </c>
      <c r="D40" s="24">
        <v>208882254.45000023</v>
      </c>
      <c r="E40" s="24">
        <v>25647365.259999994</v>
      </c>
      <c r="F40" s="24">
        <v>25615830.030000001</v>
      </c>
      <c r="G40" s="24">
        <v>0</v>
      </c>
      <c r="H40" s="25">
        <v>0</v>
      </c>
      <c r="I40" s="25">
        <v>0</v>
      </c>
      <c r="J40" s="25">
        <v>0</v>
      </c>
      <c r="K40" s="25">
        <v>0</v>
      </c>
      <c r="L40" s="25"/>
      <c r="M40" s="25"/>
      <c r="N40" s="25">
        <v>25615830.030000001</v>
      </c>
      <c r="O40" s="18" t="s">
        <v>81</v>
      </c>
      <c r="AD40" s="4"/>
      <c r="AE40" s="4"/>
      <c r="AF40" s="4"/>
      <c r="AG40" s="4"/>
      <c r="AH40" s="4"/>
      <c r="AI40" s="4"/>
    </row>
    <row r="41" spans="1:35" s="33" customFormat="1" ht="180" x14ac:dyDescent="0.2">
      <c r="A41" s="28" t="s">
        <v>53</v>
      </c>
      <c r="B41" s="28" t="s">
        <v>54</v>
      </c>
      <c r="C41" s="24">
        <v>209016534105.64023</v>
      </c>
      <c r="D41" s="24">
        <v>3228003809.1599975</v>
      </c>
      <c r="E41" s="24">
        <v>205788530296.4801</v>
      </c>
      <c r="F41" s="24">
        <v>205788530296.48001</v>
      </c>
      <c r="G41" s="24">
        <v>8533212525.6199999</v>
      </c>
      <c r="H41" s="25">
        <v>0</v>
      </c>
      <c r="I41" s="25">
        <v>0</v>
      </c>
      <c r="J41" s="25">
        <v>0</v>
      </c>
      <c r="K41" s="25">
        <v>0</v>
      </c>
      <c r="L41" s="31">
        <f>163422693061+7159210209+1698903237</f>
        <v>172280806507</v>
      </c>
      <c r="M41" s="32" t="s">
        <v>86</v>
      </c>
      <c r="N41" s="31">
        <f>197255317770.86-L41</f>
        <v>24974511263.859985</v>
      </c>
      <c r="O41" s="18" t="s">
        <v>88</v>
      </c>
      <c r="AD41" s="35"/>
      <c r="AE41" s="35"/>
      <c r="AF41" s="35"/>
      <c r="AG41" s="35"/>
      <c r="AH41" s="35"/>
      <c r="AI41" s="35"/>
    </row>
    <row r="42" spans="1:35" ht="12.75" x14ac:dyDescent="0.2">
      <c r="A42" s="28" t="s">
        <v>55</v>
      </c>
      <c r="B42" s="28" t="s">
        <v>56</v>
      </c>
      <c r="C42" s="24">
        <v>265965791735.4097</v>
      </c>
      <c r="D42" s="24">
        <v>4972445755.060008</v>
      </c>
      <c r="E42" s="24">
        <v>260993345980.35004</v>
      </c>
      <c r="F42" s="24">
        <v>260846189767.78</v>
      </c>
      <c r="G42" s="24">
        <v>2789890301.3899999</v>
      </c>
      <c r="H42" s="25">
        <v>0</v>
      </c>
      <c r="I42" s="25">
        <v>0</v>
      </c>
      <c r="J42" s="25">
        <v>1206957978.7</v>
      </c>
      <c r="K42" s="25">
        <v>84713696480</v>
      </c>
      <c r="L42" s="25"/>
      <c r="M42" s="25"/>
      <c r="N42" s="25">
        <v>172135645007.69</v>
      </c>
      <c r="O42" s="18"/>
      <c r="P42" s="9"/>
      <c r="AD42" s="4"/>
      <c r="AE42" s="4"/>
      <c r="AF42" s="4"/>
      <c r="AG42" s="4"/>
      <c r="AH42" s="4"/>
      <c r="AI42" s="4"/>
    </row>
    <row r="43" spans="1:35" ht="13.5" customHeight="1" x14ac:dyDescent="0.2">
      <c r="A43" s="36" t="s">
        <v>57</v>
      </c>
      <c r="B43" s="36"/>
      <c r="C43" s="26">
        <f t="shared" ref="C43:N43" si="0">SUM(C12:C42)</f>
        <v>3007051278737.4917</v>
      </c>
      <c r="D43" s="26">
        <f t="shared" si="0"/>
        <v>85926946894.330063</v>
      </c>
      <c r="E43" s="26">
        <f t="shared" si="0"/>
        <v>2921124331843.1631</v>
      </c>
      <c r="F43" s="26">
        <f t="shared" si="0"/>
        <v>2919708176558.4697</v>
      </c>
      <c r="G43" s="26">
        <f t="shared" si="0"/>
        <v>24422493253.68</v>
      </c>
      <c r="H43" s="26">
        <f t="shared" si="0"/>
        <v>0</v>
      </c>
      <c r="I43" s="26">
        <f t="shared" si="0"/>
        <v>223855150</v>
      </c>
      <c r="J43" s="26">
        <f t="shared" si="0"/>
        <v>7092421224.6599998</v>
      </c>
      <c r="K43" s="26">
        <f t="shared" si="0"/>
        <v>1453778876141</v>
      </c>
      <c r="L43" s="26">
        <f>SUM(L12:L42)</f>
        <v>381778134314.19</v>
      </c>
      <c r="M43" s="26"/>
      <c r="N43" s="26">
        <f t="shared" si="0"/>
        <v>1052412396474.9404</v>
      </c>
      <c r="O43" s="21"/>
      <c r="AD43" s="4"/>
      <c r="AE43" s="4"/>
      <c r="AF43" s="4"/>
      <c r="AG43" s="4"/>
      <c r="AH43" s="4"/>
      <c r="AI43" s="4"/>
    </row>
    <row r="44" spans="1:35" ht="13.5" customHeight="1" x14ac:dyDescent="0.25">
      <c r="A44" s="10"/>
      <c r="B44" s="10"/>
      <c r="C44" s="19"/>
      <c r="D44" s="19"/>
      <c r="E44" s="20"/>
      <c r="F44" s="19"/>
      <c r="G44" s="19"/>
      <c r="H44" s="19"/>
      <c r="I44" s="19"/>
      <c r="J44" s="19"/>
      <c r="K44" s="19"/>
      <c r="L44" s="19"/>
      <c r="M44" s="19"/>
      <c r="N44" s="19"/>
      <c r="AD44" s="4"/>
      <c r="AE44" s="4"/>
      <c r="AF44" s="4"/>
      <c r="AG44" s="4"/>
      <c r="AH44" s="4"/>
      <c r="AI44" s="4"/>
    </row>
    <row r="45" spans="1:35" x14ac:dyDescent="0.2">
      <c r="A45" s="3" t="s">
        <v>58</v>
      </c>
    </row>
    <row r="50" spans="7:7" x14ac:dyDescent="0.2">
      <c r="G50" s="16"/>
    </row>
  </sheetData>
  <sortState ref="A13:O47">
    <sortCondition ref="A13:A47"/>
  </sortState>
  <mergeCells count="7">
    <mergeCell ref="A43:B43"/>
    <mergeCell ref="O10:O11"/>
    <mergeCell ref="A6:O6"/>
    <mergeCell ref="C10:E10"/>
    <mergeCell ref="F10:N10"/>
    <mergeCell ref="A10:A11"/>
    <mergeCell ref="B10:B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6</szdw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B5A6A-F480-4D42-ADA7-FBE24CFC9EDE}">
  <ds:schemaRefs>
    <ds:schemaRef ds:uri="5b63cd12-9a8a-4e54-be72-90651e442c90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a904e863-f9c3-44e7-be1b-41a106896d87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C1ADBE7-F81A-4333-B38D-7D739398D2B6}"/>
</file>

<file path=customXml/itemProps3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Certificacion Giro A EPS Proces</vt:lpstr>
      <vt:lpstr>'Certificacion Giro A EPS Proces'!Área_de_impresión</vt:lpstr>
      <vt:lpstr>'Certificacion Giro A EPS Proces'!Títulos_a_imprimir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Gina Paola Diaz</cp:lastModifiedBy>
  <cp:revision/>
  <dcterms:created xsi:type="dcterms:W3CDTF">2017-08-08T15:03:06Z</dcterms:created>
  <dcterms:modified xsi:type="dcterms:W3CDTF">2023-07-24T17:43:06Z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